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ada\Desktop\"/>
    </mc:Choice>
  </mc:AlternateContent>
  <bookViews>
    <workbookView xWindow="0" yWindow="0" windowWidth="20490" windowHeight="7650"/>
  </bookViews>
  <sheets>
    <sheet name="Calcolatore costi indotti" sheetId="2" r:id="rId1"/>
  </sheets>
  <calcPr calcId="162913"/>
</workbook>
</file>

<file path=xl/calcChain.xml><?xml version="1.0" encoding="utf-8"?>
<calcChain xmlns="http://schemas.openxmlformats.org/spreadsheetml/2006/main">
  <c r="B25" i="2" l="1"/>
  <c r="F19" i="2"/>
  <c r="F17" i="2"/>
  <c r="C17" i="2"/>
  <c r="E17" i="2" s="1"/>
  <c r="F15" i="2"/>
  <c r="C15" i="2"/>
  <c r="E15" i="2" s="1"/>
  <c r="F14" i="2"/>
  <c r="C14" i="2"/>
  <c r="E14" i="2" s="1"/>
  <c r="F13" i="2"/>
  <c r="C13" i="2"/>
  <c r="E13" i="2" s="1"/>
  <c r="F12" i="2"/>
  <c r="C12" i="2"/>
  <c r="E12" i="2" s="1"/>
  <c r="F11" i="2"/>
  <c r="C11" i="2"/>
  <c r="E11" i="2" s="1"/>
  <c r="F10" i="2"/>
  <c r="C10" i="2"/>
  <c r="E10" i="2" s="1"/>
  <c r="F9" i="2"/>
  <c r="C9" i="2"/>
  <c r="E9" i="2" s="1"/>
  <c r="F4" i="2"/>
  <c r="G10" i="2" l="1"/>
  <c r="G12" i="2"/>
  <c r="G14" i="2"/>
  <c r="G17" i="2"/>
  <c r="G11" i="2"/>
  <c r="G15" i="2"/>
  <c r="G9" i="2"/>
  <c r="G13" i="2"/>
  <c r="G18" i="2" l="1"/>
  <c r="E25" i="2" l="1"/>
  <c r="D28" i="2" s="1"/>
  <c r="G16" i="2"/>
  <c r="G19" i="2" s="1"/>
  <c r="C25" i="2" l="1"/>
  <c r="B28" i="2" s="1"/>
  <c r="D25" i="2"/>
</calcChain>
</file>

<file path=xl/sharedStrings.xml><?xml version="1.0" encoding="utf-8"?>
<sst xmlns="http://schemas.openxmlformats.org/spreadsheetml/2006/main" count="56" uniqueCount="49">
  <si>
    <t>FATTURATO TRASPORTI</t>
  </si>
  <si>
    <t>NUMERO SPEDIZIONI</t>
  </si>
  <si>
    <t>COSTO A MINUTO</t>
  </si>
  <si>
    <t>MINUTI PER AZIONE</t>
  </si>
  <si>
    <t xml:space="preserve">COSTO/MIN/GESTIONE </t>
  </si>
  <si>
    <t>NR.SPEDIZIONI ANNUE</t>
  </si>
  <si>
    <t>COSTO ANNUO</t>
  </si>
  <si>
    <t>NR. ADDETTI SPEDIZIONI</t>
  </si>
  <si>
    <t>COSTO UOMO ANNUO</t>
  </si>
  <si>
    <t>COSTO PERSONALE SPEDIZIONI</t>
  </si>
  <si>
    <t>Quanto spendi in trasporti annualmente?</t>
  </si>
  <si>
    <t>Quante spedizioni fai all'anno (in media)?</t>
  </si>
  <si>
    <t>RICERCA E SCELTA TRASPORTATORE</t>
  </si>
  <si>
    <t>Quante persone si occupano delle spedizioni nella tua azienda? (uff. spedizioni)</t>
  </si>
  <si>
    <t>Qual è il valore lordo sostenuto dall'azienda per dipendente?</t>
  </si>
  <si>
    <t>Non toccare questo valore: si compila automaticamente</t>
  </si>
  <si>
    <t>INSERISCI QUI 
I TUOI DATI</t>
  </si>
  <si>
    <t>GESTIONE EAFFIDAMENTO DELLA SPED.</t>
  </si>
  <si>
    <t>RISOLUZIONE INTOPPI DURANTE IL TRASPORTO</t>
  </si>
  <si>
    <t>SINGOLE AZIONI PER LA GESTIONE DELLE SPEDIZIONI</t>
  </si>
  <si>
    <t>Abbiamo scomposto le singole attività necessarie per portare a termine una spedizione, calcolando per ciascuna il tempo e il relativo costo</t>
  </si>
  <si>
    <t>I costi imputati alle signole attività di gestione spedizioni e contabilità sono frutto di stime elaborate nel corso dei nostri 17 anni di esperienza nel settore.</t>
  </si>
  <si>
    <t>GESTIONE CONTENZIOSI</t>
  </si>
  <si>
    <t xml:space="preserve">NON 
MODIFICARE </t>
  </si>
  <si>
    <t>RECUPERO ARCHIVIAZIONE CMR ETC..</t>
  </si>
  <si>
    <t>RAPPORTI CON UFF COMMERCIALE</t>
  </si>
  <si>
    <t>GESTIONI VARIE/EXWORKS</t>
  </si>
  <si>
    <t>VERIFICA AVVENUTA CONSEGNA</t>
  </si>
  <si>
    <t>COSTO MEDIO PER SPEDIZIONE</t>
  </si>
  <si>
    <t>CONTROLLO FATTURE / UFF. CONTABILITÀ*</t>
  </si>
  <si>
    <t>INCIDENZA COSTO SU FATTURATO</t>
  </si>
  <si>
    <t>COSTO TOT TEMPO EFFETTIVO UFF. SPED</t>
  </si>
  <si>
    <t>COSTO TOTALE GESTIONE SPEDIZIONI</t>
  </si>
  <si>
    <t>*Questa voce di costo non riguarda direttamente l'ufficio spedizioni ma è bene considerarla nel calcolo totale dei costi di gestione</t>
  </si>
  <si>
    <t>Ecco come performa il tuo reparto spedizioni adesso</t>
  </si>
  <si>
    <t xml:space="preserve">COSTO EFFETTIVO GESTIONE SPEDIZIONI </t>
  </si>
  <si>
    <t>(Controllo fatture/uff. contabilità + costo totale tempo effettivo uff. spedizioni)</t>
  </si>
  <si>
    <t>RISULTATI</t>
  </si>
  <si>
    <t>GUADAGNO</t>
  </si>
  <si>
    <t>GUADAGNO CON METODO B.O.SYSTEM</t>
  </si>
  <si>
    <t>GUADAGNO MINIMO GARANTITO</t>
  </si>
  <si>
    <t>Cosa cambierà con Brumana al tuo fianco</t>
  </si>
  <si>
    <t>RISULTATI CON 
METODO 
B.O.SYSTEM</t>
  </si>
  <si>
    <t>Da valutare in seguito ad uno studio di fattibilità e ad un primo mese di prova</t>
  </si>
  <si>
    <t xml:space="preserve">Tendente allo 0 </t>
  </si>
  <si>
    <t xml:space="preserve">L'obiettivo di Brumana è quello di ottimizzare la gestione delle tue spedizioni. Per questo motivo ci impegniamo, nel tempo, a ridurre anche i costi dei singoli noli, grazie al network di trasportatori fidati che abbiamo costruito nei nostri 17 anni di esperienza. </t>
  </si>
  <si>
    <t>Questo costo è il più sostanzioso e racchiude tutte le attività extra che al momento gravano sul reparto spedizioni. Con Brumana al tuo fianco, il personale potrà essere re-impiegato in attività più redditizie per il tuo business. Per questo motivo ci piace dire che questo costo totale diventa di fatto un guadagno per l'azienda.</t>
  </si>
  <si>
    <t>Questa percentuale ha lo scopo di farti riflettere sull'incidenza della pura attività di gestione sul fatturato annuale delle spedizioni. Con Brumana, questo costo verrà quasi totalmente azzerato. Sembra magia ma è pura realtà che saremo ben lieti di dimostrarti.</t>
  </si>
  <si>
    <t>Questo costo comprende tutte le attività "burocratiche" e amministrative legate alle spedizioni. Brumana sarà ben lieta di togliervi anche questo peso: a fine mese verrà emessa un'unica fattura, snellendo il lungo processo di reperimento dei documenti. Il tutto avendo comunque piena visibilità sulle singole spedizioni, a cui avrete accesso grazie al software da noi sviluppato e che metteremo gratuitamente al vostro servizio.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</si>
</sst>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€]#,##0.00"/>
    <numFmt numFmtId="165" formatCode="#,##0.0"/>
  </numFmts>
  <fonts count="13" x14ac:knownFonts="1">
    <font>
      <sz val="12"/>
      <color theme="1"/>
      <name val="Arial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A2A56"/>
        <bgColor rgb="FF0A2A56"/>
      </patternFill>
    </fill>
    <fill>
      <patternFill patternType="solid">
        <fgColor rgb="FFEFEFEF"/>
        <bgColor rgb="FFEFEFEF"/>
      </patternFill>
    </fill>
    <fill>
      <patternFill patternType="solid">
        <fgColor rgb="FFDD7E6B"/>
        <bgColor rgb="FFDD7E6B"/>
      </patternFill>
    </fill>
    <fill>
      <patternFill patternType="solid">
        <fgColor rgb="FFCFE2F3"/>
        <bgColor rgb="FFCFE2F3"/>
      </patternFill>
    </fill>
    <fill>
      <patternFill patternType="solid">
        <fgColor rgb="FFFFE599"/>
        <bgColor rgb="FFFFE599"/>
      </patternFill>
    </fill>
    <fill>
      <patternFill patternType="solid">
        <fgColor rgb="FFF9CB9C"/>
        <bgColor rgb="FFF9CB9C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 applyFont="1" applyAlignment="1"/>
    <xf numFmtId="0" fontId="1" fillId="0" borderId="0" xfId="0" applyFont="1" applyAlignment="1" applyProtection="1">
      <alignment vertical="center" wrapText="1"/>
    </xf>
    <xf numFmtId="0" fontId="2" fillId="2" borderId="0" xfId="0" applyFont="1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3" borderId="2" xfId="0" applyFont="1" applyFill="1" applyBorder="1" applyAlignment="1" applyProtection="1">
      <alignment vertical="center" wrapText="1"/>
    </xf>
    <xf numFmtId="0" fontId="1" fillId="3" borderId="3" xfId="0" applyFont="1" applyFill="1" applyBorder="1" applyAlignment="1" applyProtection="1">
      <alignment vertical="center" wrapText="1"/>
    </xf>
    <xf numFmtId="0" fontId="1" fillId="3" borderId="4" xfId="0" applyFont="1" applyFill="1" applyBorder="1" applyAlignment="1" applyProtection="1">
      <alignment vertical="center" wrapText="1"/>
    </xf>
    <xf numFmtId="4" fontId="3" fillId="0" borderId="0" xfId="0" applyNumberFormat="1" applyFont="1" applyAlignment="1" applyProtection="1">
      <alignment vertical="center" wrapText="1"/>
    </xf>
    <xf numFmtId="4" fontId="3" fillId="4" borderId="1" xfId="0" applyNumberFormat="1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vertical="center" wrapText="1"/>
    </xf>
    <xf numFmtId="4" fontId="4" fillId="0" borderId="0" xfId="0" applyNumberFormat="1" applyFont="1" applyAlignment="1">
      <alignment vertical="center" wrapText="1"/>
    </xf>
    <xf numFmtId="164" fontId="4" fillId="0" borderId="1" xfId="0" applyNumberFormat="1" applyFont="1" applyBorder="1" applyAlignment="1" applyProtection="1">
      <alignment vertical="center"/>
      <protection locked="0"/>
    </xf>
    <xf numFmtId="1" fontId="4" fillId="0" borderId="1" xfId="0" applyNumberFormat="1" applyFont="1" applyBorder="1" applyAlignment="1" applyProtection="1">
      <alignment vertical="center"/>
      <protection locked="0"/>
    </xf>
    <xf numFmtId="165" fontId="4" fillId="0" borderId="1" xfId="0" applyNumberFormat="1" applyFont="1" applyBorder="1" applyAlignment="1" applyProtection="1">
      <alignment vertical="center"/>
      <protection locked="0"/>
    </xf>
    <xf numFmtId="164" fontId="5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6" fillId="3" borderId="2" xfId="0" applyFont="1" applyFill="1" applyBorder="1" applyAlignment="1" applyProtection="1">
      <alignment vertical="center" wrapText="1"/>
      <protection hidden="1"/>
    </xf>
    <xf numFmtId="4" fontId="1" fillId="3" borderId="3" xfId="0" applyNumberFormat="1" applyFont="1" applyFill="1" applyBorder="1" applyAlignment="1" applyProtection="1">
      <alignment vertical="center"/>
      <protection hidden="1"/>
    </xf>
    <xf numFmtId="0" fontId="1" fillId="3" borderId="3" xfId="0" applyFont="1" applyFill="1" applyBorder="1" applyAlignment="1" applyProtection="1">
      <alignment vertical="center"/>
      <protection hidden="1"/>
    </xf>
    <xf numFmtId="4" fontId="1" fillId="3" borderId="4" xfId="0" applyNumberFormat="1" applyFont="1" applyFill="1" applyBorder="1" applyAlignment="1" applyProtection="1">
      <alignment vertical="center"/>
      <protection hidden="1"/>
    </xf>
    <xf numFmtId="0" fontId="3" fillId="0" borderId="0" xfId="0" applyFont="1" applyAlignment="1">
      <alignment vertical="center" wrapText="1"/>
    </xf>
    <xf numFmtId="0" fontId="3" fillId="4" borderId="1" xfId="0" applyFont="1" applyFill="1" applyBorder="1" applyAlignment="1" applyProtection="1">
      <alignment vertical="center" wrapText="1"/>
      <protection hidden="1"/>
    </xf>
    <xf numFmtId="4" fontId="2" fillId="4" borderId="1" xfId="0" applyNumberFormat="1" applyFont="1" applyFill="1" applyBorder="1" applyAlignment="1" applyProtection="1">
      <alignment vertical="center"/>
      <protection hidden="1"/>
    </xf>
    <xf numFmtId="0" fontId="2" fillId="4" borderId="1" xfId="0" applyFont="1" applyFill="1" applyBorder="1" applyAlignment="1" applyProtection="1">
      <alignment vertical="center"/>
      <protection hidden="1"/>
    </xf>
    <xf numFmtId="4" fontId="3" fillId="4" borderId="1" xfId="0" applyNumberFormat="1" applyFont="1" applyFill="1" applyBorder="1" applyAlignment="1" applyProtection="1">
      <alignment vertical="center" wrapText="1"/>
      <protection hidden="1"/>
    </xf>
    <xf numFmtId="164" fontId="2" fillId="4" borderId="1" xfId="0" applyNumberFormat="1" applyFont="1" applyFill="1" applyBorder="1" applyAlignment="1" applyProtection="1">
      <alignment vertical="center"/>
      <protection hidden="1"/>
    </xf>
    <xf numFmtId="1" fontId="5" fillId="4" borderId="1" xfId="0" applyNumberFormat="1" applyFont="1" applyFill="1" applyBorder="1" applyAlignment="1" applyProtection="1">
      <alignment vertical="center"/>
      <protection hidden="1"/>
    </xf>
    <xf numFmtId="164" fontId="5" fillId="4" borderId="1" xfId="0" applyNumberFormat="1" applyFont="1" applyFill="1" applyBorder="1" applyAlignment="1" applyProtection="1">
      <alignment vertical="center"/>
      <protection hidden="1"/>
    </xf>
    <xf numFmtId="0" fontId="7" fillId="4" borderId="1" xfId="0" applyFont="1" applyFill="1" applyBorder="1" applyAlignment="1" applyProtection="1">
      <alignment vertical="center"/>
      <protection hidden="1"/>
    </xf>
    <xf numFmtId="164" fontId="7" fillId="4" borderId="1" xfId="0" applyNumberFormat="1" applyFont="1" applyFill="1" applyBorder="1" applyAlignment="1" applyProtection="1">
      <alignment vertical="center"/>
      <protection hidden="1"/>
    </xf>
    <xf numFmtId="1" fontId="4" fillId="4" borderId="1" xfId="0" applyNumberFormat="1" applyFont="1" applyFill="1" applyBorder="1" applyAlignment="1" applyProtection="1">
      <alignment vertical="center"/>
      <protection hidden="1"/>
    </xf>
    <xf numFmtId="164" fontId="4" fillId="4" borderId="1" xfId="0" applyNumberFormat="1" applyFont="1" applyFill="1" applyBorder="1" applyAlignment="1" applyProtection="1">
      <alignment vertical="center"/>
      <protection hidden="1"/>
    </xf>
    <xf numFmtId="0" fontId="4" fillId="4" borderId="1" xfId="0" applyFont="1" applyFill="1" applyBorder="1" applyAlignment="1" applyProtection="1">
      <alignment vertical="center"/>
      <protection hidden="1"/>
    </xf>
    <xf numFmtId="164" fontId="7" fillId="4" borderId="5" xfId="0" applyNumberFormat="1" applyFont="1" applyFill="1" applyBorder="1" applyAlignment="1" applyProtection="1">
      <alignment vertical="center"/>
      <protection hidden="1"/>
    </xf>
    <xf numFmtId="0" fontId="7" fillId="4" borderId="5" xfId="0" applyFont="1" applyFill="1" applyBorder="1" applyAlignment="1" applyProtection="1">
      <alignment vertical="center"/>
      <protection hidden="1"/>
    </xf>
    <xf numFmtId="1" fontId="4" fillId="4" borderId="5" xfId="0" applyNumberFormat="1" applyFont="1" applyFill="1" applyBorder="1" applyAlignment="1" applyProtection="1">
      <alignment vertical="center"/>
      <protection hidden="1"/>
    </xf>
    <xf numFmtId="164" fontId="4" fillId="4" borderId="5" xfId="0" applyNumberFormat="1" applyFont="1" applyFill="1" applyBorder="1" applyAlignment="1" applyProtection="1">
      <alignment vertical="center"/>
      <protection hidden="1"/>
    </xf>
    <xf numFmtId="4" fontId="1" fillId="3" borderId="6" xfId="0" applyNumberFormat="1" applyFont="1" applyFill="1" applyBorder="1" applyAlignment="1" applyProtection="1">
      <alignment vertical="center"/>
      <protection hidden="1"/>
    </xf>
    <xf numFmtId="4" fontId="7" fillId="4" borderId="7" xfId="0" applyNumberFormat="1" applyFont="1" applyFill="1" applyBorder="1" applyAlignment="1" applyProtection="1">
      <alignment vertical="center"/>
      <protection hidden="1"/>
    </xf>
    <xf numFmtId="0" fontId="7" fillId="4" borderId="7" xfId="0" applyFont="1" applyFill="1" applyBorder="1" applyAlignment="1" applyProtection="1">
      <alignment vertical="center"/>
      <protection hidden="1"/>
    </xf>
    <xf numFmtId="0" fontId="4" fillId="4" borderId="7" xfId="0" applyFont="1" applyFill="1" applyBorder="1" applyAlignment="1" applyProtection="1">
      <alignment vertical="center"/>
      <protection hidden="1"/>
    </xf>
    <xf numFmtId="164" fontId="1" fillId="3" borderId="1" xfId="0" applyNumberFormat="1" applyFont="1" applyFill="1" applyBorder="1" applyAlignment="1" applyProtection="1">
      <alignment vertical="center"/>
      <protection hidden="1"/>
    </xf>
    <xf numFmtId="4" fontId="6" fillId="5" borderId="8" xfId="0" applyNumberFormat="1" applyFont="1" applyFill="1" applyBorder="1" applyAlignment="1" applyProtection="1">
      <alignment vertical="center"/>
      <protection hidden="1"/>
    </xf>
    <xf numFmtId="164" fontId="7" fillId="4" borderId="7" xfId="0" applyNumberFormat="1" applyFont="1" applyFill="1" applyBorder="1" applyAlignment="1" applyProtection="1">
      <alignment vertical="center"/>
      <protection hidden="1"/>
    </xf>
    <xf numFmtId="1" fontId="4" fillId="4" borderId="7" xfId="0" applyNumberFormat="1" applyFont="1" applyFill="1" applyBorder="1" applyAlignment="1" applyProtection="1">
      <alignment vertical="center"/>
      <protection hidden="1"/>
    </xf>
    <xf numFmtId="164" fontId="1" fillId="5" borderId="1" xfId="0" applyNumberFormat="1" applyFont="1" applyFill="1" applyBorder="1" applyAlignment="1" applyProtection="1">
      <alignment vertical="center"/>
      <protection hidden="1"/>
    </xf>
    <xf numFmtId="4" fontId="6" fillId="3" borderId="8" xfId="0" applyNumberFormat="1" applyFont="1" applyFill="1" applyBorder="1" applyAlignment="1" applyProtection="1">
      <alignment vertical="center"/>
      <protection hidden="1"/>
    </xf>
    <xf numFmtId="4" fontId="2" fillId="4" borderId="7" xfId="0" applyNumberFormat="1" applyFont="1" applyFill="1" applyBorder="1" applyAlignment="1" applyProtection="1">
      <alignment vertical="center"/>
      <protection hidden="1"/>
    </xf>
    <xf numFmtId="0" fontId="2" fillId="4" borderId="7" xfId="0" applyFont="1" applyFill="1" applyBorder="1" applyAlignment="1" applyProtection="1">
      <alignment vertical="center"/>
      <protection hidden="1"/>
    </xf>
    <xf numFmtId="4" fontId="1" fillId="3" borderId="9" xfId="0" applyNumberFormat="1" applyFont="1" applyFill="1" applyBorder="1" applyAlignment="1" applyProtection="1">
      <alignment vertical="center"/>
      <protection hidden="1"/>
    </xf>
    <xf numFmtId="1" fontId="5" fillId="4" borderId="7" xfId="0" applyNumberFormat="1" applyFont="1" applyFill="1" applyBorder="1" applyAlignment="1" applyProtection="1">
      <alignment vertical="center"/>
      <protection hidden="1"/>
    </xf>
    <xf numFmtId="4" fontId="3" fillId="0" borderId="0" xfId="0" applyNumberFormat="1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4" fontId="2" fillId="0" borderId="0" xfId="0" applyNumberFormat="1" applyFont="1" applyAlignment="1" applyProtection="1">
      <alignment vertical="center"/>
      <protection hidden="1"/>
    </xf>
    <xf numFmtId="4" fontId="8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vertical="center" wrapText="1"/>
    </xf>
    <xf numFmtId="4" fontId="1" fillId="3" borderId="13" xfId="0" applyNumberFormat="1" applyFont="1" applyFill="1" applyBorder="1" applyAlignment="1" applyProtection="1">
      <alignment vertical="center" wrapText="1"/>
      <protection hidden="1"/>
    </xf>
    <xf numFmtId="4" fontId="1" fillId="3" borderId="14" xfId="0" applyNumberFormat="1" applyFont="1" applyFill="1" applyBorder="1" applyAlignment="1" applyProtection="1">
      <alignment vertical="center" wrapText="1"/>
      <protection hidden="1"/>
    </xf>
    <xf numFmtId="4" fontId="6" fillId="3" borderId="15" xfId="0" applyNumberFormat="1" applyFont="1" applyFill="1" applyBorder="1" applyAlignment="1" applyProtection="1">
      <alignment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2" fillId="0" borderId="0" xfId="0" applyFont="1" applyAlignment="1">
      <alignment vertical="center" wrapText="1"/>
    </xf>
    <xf numFmtId="4" fontId="5" fillId="4" borderId="1" xfId="0" applyNumberFormat="1" applyFont="1" applyFill="1" applyBorder="1" applyAlignment="1" applyProtection="1">
      <alignment vertical="center"/>
      <protection hidden="1"/>
    </xf>
    <xf numFmtId="4" fontId="11" fillId="0" borderId="0" xfId="0" applyNumberFormat="1" applyFont="1" applyAlignment="1">
      <alignment vertical="center"/>
    </xf>
    <xf numFmtId="164" fontId="12" fillId="4" borderId="1" xfId="0" applyNumberFormat="1" applyFont="1" applyFill="1" applyBorder="1" applyAlignment="1" applyProtection="1">
      <alignment vertical="center"/>
      <protection hidden="1"/>
    </xf>
    <xf numFmtId="10" fontId="12" fillId="4" borderId="1" xfId="0" applyNumberFormat="1" applyFont="1" applyFill="1" applyBorder="1" applyAlignment="1" applyProtection="1">
      <alignment vertical="center"/>
      <protection hidden="1"/>
    </xf>
    <xf numFmtId="0" fontId="4" fillId="2" borderId="21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 applyProtection="1">
      <alignment vertical="center" wrapText="1"/>
      <protection hidden="1"/>
    </xf>
    <xf numFmtId="4" fontId="1" fillId="3" borderId="3" xfId="0" applyNumberFormat="1" applyFont="1" applyFill="1" applyBorder="1" applyAlignment="1" applyProtection="1">
      <alignment vertical="center" wrapText="1"/>
      <protection hidden="1"/>
    </xf>
    <xf numFmtId="4" fontId="6" fillId="3" borderId="4" xfId="0" applyNumberFormat="1" applyFont="1" applyFill="1" applyBorder="1" applyAlignment="1" applyProtection="1">
      <alignment vertical="center" wrapText="1"/>
      <protection hidden="1"/>
    </xf>
    <xf numFmtId="0" fontId="5" fillId="4" borderId="1" xfId="0" applyFont="1" applyFill="1" applyBorder="1" applyAlignment="1" applyProtection="1">
      <alignment vertical="center" wrapText="1"/>
      <protection hidden="1"/>
    </xf>
    <xf numFmtId="0" fontId="4" fillId="4" borderId="1" xfId="0" applyFont="1" applyFill="1" applyBorder="1" applyAlignment="1" applyProtection="1">
      <alignment vertical="center" wrapText="1"/>
      <protection hidden="1"/>
    </xf>
    <xf numFmtId="0" fontId="4" fillId="2" borderId="21" xfId="0" applyFont="1" applyFill="1" applyBorder="1" applyAlignment="1">
      <alignment vertical="center"/>
    </xf>
    <xf numFmtId="0" fontId="2" fillId="4" borderId="1" xfId="0" applyFont="1" applyFill="1" applyBorder="1" applyAlignment="1" applyProtection="1">
      <alignment vertical="center" wrapText="1"/>
      <protection hidden="1"/>
    </xf>
    <xf numFmtId="0" fontId="7" fillId="4" borderId="1" xfId="0" applyFont="1" applyFill="1" applyBorder="1" applyAlignment="1" applyProtection="1">
      <alignment vertical="center" wrapText="1"/>
      <protection hidden="1"/>
    </xf>
    <xf numFmtId="0" fontId="2" fillId="0" borderId="0" xfId="0" applyFont="1" applyBorder="1" applyAlignment="1">
      <alignment vertical="center"/>
    </xf>
    <xf numFmtId="4" fontId="9" fillId="6" borderId="10" xfId="0" applyNumberFormat="1" applyFont="1" applyFill="1" applyBorder="1" applyAlignment="1" applyProtection="1">
      <alignment horizontal="center" vertical="center"/>
      <protection hidden="1"/>
    </xf>
    <xf numFmtId="0" fontId="10" fillId="0" borderId="11" xfId="0" applyFont="1" applyBorder="1" applyAlignment="1" applyProtection="1">
      <alignment vertical="center"/>
      <protection hidden="1"/>
    </xf>
    <xf numFmtId="0" fontId="10" fillId="0" borderId="12" xfId="0" applyFont="1" applyBorder="1" applyAlignment="1" applyProtection="1">
      <alignment vertical="center"/>
      <protection hidden="1"/>
    </xf>
    <xf numFmtId="4" fontId="9" fillId="6" borderId="18" xfId="0" applyNumberFormat="1" applyFont="1" applyFill="1" applyBorder="1" applyAlignment="1" applyProtection="1">
      <alignment horizontal="center" vertical="center"/>
      <protection hidden="1"/>
    </xf>
    <xf numFmtId="0" fontId="10" fillId="0" borderId="19" xfId="0" applyFont="1" applyBorder="1" applyAlignment="1" applyProtection="1">
      <alignment vertical="center"/>
      <protection hidden="1"/>
    </xf>
    <xf numFmtId="0" fontId="10" fillId="0" borderId="20" xfId="0" applyFont="1" applyBorder="1" applyAlignment="1" applyProtection="1">
      <alignment vertical="center"/>
      <protection hidden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7" borderId="16" xfId="0" applyFont="1" applyFill="1" applyBorder="1" applyAlignment="1" applyProtection="1">
      <alignment horizontal="center" vertical="center"/>
      <protection hidden="1"/>
    </xf>
    <xf numFmtId="0" fontId="10" fillId="0" borderId="17" xfId="0" applyFont="1" applyBorder="1" applyAlignment="1" applyProtection="1">
      <alignment vertical="center"/>
      <protection hidden="1"/>
    </xf>
    <xf numFmtId="164" fontId="12" fillId="7" borderId="16" xfId="0" applyNumberFormat="1" applyFont="1" applyFill="1" applyBorder="1" applyAlignment="1" applyProtection="1">
      <alignment horizontal="center" vertical="center"/>
      <protection hidden="1"/>
    </xf>
    <xf numFmtId="0" fontId="5" fillId="8" borderId="16" xfId="0" applyFont="1" applyFill="1" applyBorder="1" applyAlignment="1" applyProtection="1">
      <alignment horizontal="center" vertical="center"/>
      <protection hidden="1"/>
    </xf>
    <xf numFmtId="164" fontId="12" fillId="8" borderId="16" xfId="0" applyNumberFormat="1" applyFont="1" applyFill="1" applyBorder="1" applyAlignment="1" applyProtection="1">
      <alignment horizontal="center" vertical="center"/>
      <protection hidden="1"/>
    </xf>
    <xf numFmtId="4" fontId="11" fillId="0" borderId="0" xfId="0" applyNumberFormat="1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1419225</xdr:colOff>
      <xdr:row>3</xdr:row>
      <xdr:rowOff>104775</xdr:rowOff>
    </xdr:from>
    <xdr:to>
      <xdr:col>0</xdr:col>
      <xdr:colOff>1819275</xdr:colOff>
      <xdr:row>3</xdr:row>
      <xdr:rowOff>314325</xdr:rowOff>
    </xdr:to>
    <xdr:sp macro="" textlink="">
      <xdr:nvSpPr>
        <xdr:cNvPr id="2" name="Freccia a destra 1"/>
        <xdr:cNvSpPr/>
      </xdr:nvSpPr>
      <xdr:spPr>
        <a:xfrm>
          <a:off x="1419225" y="1381125"/>
          <a:ext cx="400050" cy="209550"/>
        </a:xfrm>
        <a:prstGeom prst="rightArrow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1419225</xdr:colOff>
      <xdr:row>12</xdr:row>
      <xdr:rowOff>180975</xdr:rowOff>
    </xdr:from>
    <xdr:to>
      <xdr:col>0</xdr:col>
      <xdr:colOff>1819275</xdr:colOff>
      <xdr:row>13</xdr:row>
      <xdr:rowOff>190500</xdr:rowOff>
    </xdr:to>
    <xdr:sp macro="" textlink="">
      <xdr:nvSpPr>
        <xdr:cNvPr id="9" name="Freccia a destra 8"/>
        <xdr:cNvSpPr/>
      </xdr:nvSpPr>
      <xdr:spPr>
        <a:xfrm>
          <a:off x="1419225" y="4572000"/>
          <a:ext cx="400050" cy="209550"/>
        </a:xfrm>
        <a:prstGeom prst="rightArrow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1419225</xdr:colOff>
      <xdr:row>24</xdr:row>
      <xdr:rowOff>85725</xdr:rowOff>
    </xdr:from>
    <xdr:to>
      <xdr:col>0</xdr:col>
      <xdr:colOff>1819275</xdr:colOff>
      <xdr:row>24</xdr:row>
      <xdr:rowOff>295275</xdr:rowOff>
    </xdr:to>
    <xdr:sp macro="" textlink="">
      <xdr:nvSpPr>
        <xdr:cNvPr id="10" name="Freccia a destra 9"/>
        <xdr:cNvSpPr/>
      </xdr:nvSpPr>
      <xdr:spPr>
        <a:xfrm>
          <a:off x="1419225" y="6962775"/>
          <a:ext cx="400050" cy="209550"/>
        </a:xfrm>
        <a:prstGeom prst="rightArrow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1419225</xdr:colOff>
      <xdr:row>26</xdr:row>
      <xdr:rowOff>219075</xdr:rowOff>
    </xdr:from>
    <xdr:to>
      <xdr:col>0</xdr:col>
      <xdr:colOff>1819275</xdr:colOff>
      <xdr:row>27</xdr:row>
      <xdr:rowOff>133350</xdr:rowOff>
    </xdr:to>
    <xdr:sp macro="" textlink="">
      <xdr:nvSpPr>
        <xdr:cNvPr id="11" name="Freccia a destra 10"/>
        <xdr:cNvSpPr/>
      </xdr:nvSpPr>
      <xdr:spPr>
        <a:xfrm>
          <a:off x="1419225" y="7629525"/>
          <a:ext cx="400050" cy="209550"/>
        </a:xfrm>
        <a:prstGeom prst="rightArrow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1419225</xdr:colOff>
      <xdr:row>31</xdr:row>
      <xdr:rowOff>190500</xdr:rowOff>
    </xdr:from>
    <xdr:to>
      <xdr:col>0</xdr:col>
      <xdr:colOff>1819275</xdr:colOff>
      <xdr:row>31</xdr:row>
      <xdr:rowOff>400050</xdr:rowOff>
    </xdr:to>
    <xdr:sp macro="" textlink="">
      <xdr:nvSpPr>
        <xdr:cNvPr id="12" name="Freccia a destra 11"/>
        <xdr:cNvSpPr/>
      </xdr:nvSpPr>
      <xdr:spPr>
        <a:xfrm>
          <a:off x="1419225" y="8943975"/>
          <a:ext cx="400050" cy="209550"/>
        </a:xfrm>
        <a:prstGeom prst="rightArrow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topLeftCell="B16" zoomScaleNormal="100" zoomScaleSheetLayoutView="100" workbookViewId="0">
      <selection activeCell="B30" sqref="B30:E30"/>
    </sheetView>
  </sheetViews>
  <sheetFormatPr defaultColWidth="11.21875" defaultRowHeight="15" customHeight="1" x14ac:dyDescent="0.2"/>
  <cols>
    <col min="1" max="1" width="28.109375" style="15" customWidth="1"/>
    <col min="2" max="2" width="38.44140625" style="15" customWidth="1"/>
    <col min="3" max="3" width="29.44140625" style="15" customWidth="1"/>
    <col min="4" max="4" width="28.88671875" style="15" customWidth="1"/>
    <col min="5" max="5" width="28.5546875" style="15" customWidth="1"/>
    <col min="6" max="6" width="19.21875" style="15" bestFit="1" customWidth="1"/>
    <col min="7" max="7" width="13" style="15" customWidth="1"/>
    <col min="8" max="8" width="15.77734375" style="15" customWidth="1"/>
    <col min="9" max="9" width="15.109375" style="15" customWidth="1"/>
    <col min="10" max="10" width="17.5546875" style="15" customWidth="1"/>
    <col min="11" max="11" width="17.33203125" style="15" customWidth="1"/>
    <col min="12" max="12" width="11.77734375" style="15" customWidth="1"/>
    <col min="13" max="15" width="11.21875" style="15"/>
    <col min="16" max="29" width="8.33203125" style="15" customWidth="1"/>
    <col min="30" max="16384" width="11.21875" style="15"/>
  </cols>
  <sheetData>
    <row r="1" spans="1:8" s="3" customFormat="1" ht="15.75" x14ac:dyDescent="0.2">
      <c r="A1" s="1"/>
      <c r="B1" s="1"/>
      <c r="C1" s="1"/>
      <c r="D1" s="1"/>
      <c r="E1" s="1"/>
      <c r="F1" s="1"/>
      <c r="G1" s="2"/>
      <c r="H1" s="2"/>
    </row>
    <row r="2" spans="1:8" s="3" customFormat="1" ht="31.5" x14ac:dyDescent="0.2">
      <c r="A2" s="1"/>
      <c r="B2" s="4" t="s">
        <v>0</v>
      </c>
      <c r="C2" s="5" t="s">
        <v>1</v>
      </c>
      <c r="D2" s="5" t="s">
        <v>7</v>
      </c>
      <c r="E2" s="5" t="s">
        <v>8</v>
      </c>
      <c r="F2" s="6" t="s">
        <v>9</v>
      </c>
    </row>
    <row r="3" spans="1:8" s="3" customFormat="1" ht="53.25" customHeight="1" x14ac:dyDescent="0.2">
      <c r="A3" s="7"/>
      <c r="B3" s="8" t="s">
        <v>10</v>
      </c>
      <c r="C3" s="9" t="s">
        <v>11</v>
      </c>
      <c r="D3" s="9" t="s">
        <v>13</v>
      </c>
      <c r="E3" s="8" t="s">
        <v>14</v>
      </c>
      <c r="F3" s="8" t="s">
        <v>15</v>
      </c>
    </row>
    <row r="4" spans="1:8" ht="31.5" x14ac:dyDescent="0.2">
      <c r="A4" s="10" t="s">
        <v>16</v>
      </c>
      <c r="B4" s="11">
        <v>650000</v>
      </c>
      <c r="C4" s="12">
        <v>1200</v>
      </c>
      <c r="D4" s="13">
        <v>2</v>
      </c>
      <c r="E4" s="11">
        <v>40000</v>
      </c>
      <c r="F4" s="14">
        <f>E4*D4</f>
        <v>80000</v>
      </c>
    </row>
    <row r="5" spans="1:8" ht="15.75" x14ac:dyDescent="0.2">
      <c r="A5" s="16"/>
      <c r="B5" s="16"/>
      <c r="E5" s="16"/>
      <c r="F5" s="16"/>
    </row>
    <row r="6" spans="1:8" ht="15.75" x14ac:dyDescent="0.2">
      <c r="A6" s="16"/>
      <c r="B6" s="16"/>
      <c r="E6" s="16"/>
      <c r="F6" s="16"/>
    </row>
    <row r="7" spans="1:8" ht="40.5" customHeight="1" x14ac:dyDescent="0.2">
      <c r="A7" s="17"/>
      <c r="B7" s="18" t="s">
        <v>19</v>
      </c>
      <c r="C7" s="19" t="s">
        <v>2</v>
      </c>
      <c r="D7" s="20" t="s">
        <v>3</v>
      </c>
      <c r="E7" s="19" t="s">
        <v>4</v>
      </c>
      <c r="F7" s="20" t="s">
        <v>5</v>
      </c>
      <c r="G7" s="21" t="s">
        <v>6</v>
      </c>
    </row>
    <row r="8" spans="1:8" ht="78.75" x14ac:dyDescent="0.2">
      <c r="A8" s="22"/>
      <c r="B8" s="23" t="s">
        <v>20</v>
      </c>
      <c r="C8" s="24"/>
      <c r="D8" s="25"/>
      <c r="E8" s="26" t="s">
        <v>21</v>
      </c>
      <c r="F8" s="25"/>
      <c r="G8" s="24"/>
    </row>
    <row r="9" spans="1:8" ht="15.75" x14ac:dyDescent="0.2">
      <c r="A9" s="83" t="s">
        <v>23</v>
      </c>
      <c r="B9" s="25" t="s">
        <v>12</v>
      </c>
      <c r="C9" s="27">
        <f>E4/220/480</f>
        <v>0.37878787878787878</v>
      </c>
      <c r="D9" s="25">
        <v>12.5</v>
      </c>
      <c r="E9" s="27">
        <f t="shared" ref="E9:E15" si="0">D9*C9*1</f>
        <v>4.7348484848484844</v>
      </c>
      <c r="F9" s="28">
        <f>C4</f>
        <v>1200</v>
      </c>
      <c r="G9" s="29">
        <f t="shared" ref="G9:G15" si="1">F9*E9</f>
        <v>5681.8181818181811</v>
      </c>
    </row>
    <row r="10" spans="1:8" ht="15.75" x14ac:dyDescent="0.2">
      <c r="A10" s="84"/>
      <c r="B10" s="25" t="s">
        <v>17</v>
      </c>
      <c r="C10" s="27">
        <f>E4/220/480</f>
        <v>0.37878787878787878</v>
      </c>
      <c r="D10" s="25">
        <v>6.5</v>
      </c>
      <c r="E10" s="27">
        <f t="shared" si="0"/>
        <v>2.4621212121212119</v>
      </c>
      <c r="F10" s="28">
        <f>C4</f>
        <v>1200</v>
      </c>
      <c r="G10" s="29">
        <f t="shared" si="1"/>
        <v>2954.5454545454545</v>
      </c>
    </row>
    <row r="11" spans="1:8" ht="15.75" x14ac:dyDescent="0.2">
      <c r="A11" s="84"/>
      <c r="B11" s="30" t="s">
        <v>18</v>
      </c>
      <c r="C11" s="31">
        <f>E4/220/480</f>
        <v>0.37878787878787878</v>
      </c>
      <c r="D11" s="30">
        <v>30</v>
      </c>
      <c r="E11" s="31">
        <f t="shared" si="0"/>
        <v>11.363636363636363</v>
      </c>
      <c r="F11" s="32">
        <f>C4/100*20</f>
        <v>240</v>
      </c>
      <c r="G11" s="33">
        <f t="shared" si="1"/>
        <v>2727.272727272727</v>
      </c>
    </row>
    <row r="12" spans="1:8" ht="15.75" x14ac:dyDescent="0.2">
      <c r="A12" s="84"/>
      <c r="B12" s="30" t="s">
        <v>27</v>
      </c>
      <c r="C12" s="31">
        <f>E4/220/480</f>
        <v>0.37878787878787878</v>
      </c>
      <c r="D12" s="30">
        <v>10</v>
      </c>
      <c r="E12" s="31">
        <f t="shared" si="0"/>
        <v>3.7878787878787881</v>
      </c>
      <c r="F12" s="32">
        <f>C4</f>
        <v>1200</v>
      </c>
      <c r="G12" s="33">
        <f t="shared" si="1"/>
        <v>4545.454545454546</v>
      </c>
    </row>
    <row r="13" spans="1:8" ht="15.75" x14ac:dyDescent="0.2">
      <c r="A13" s="84"/>
      <c r="B13" s="30" t="s">
        <v>22</v>
      </c>
      <c r="C13" s="31">
        <f>E4/220/480</f>
        <v>0.37878787878787878</v>
      </c>
      <c r="D13" s="30">
        <v>120</v>
      </c>
      <c r="E13" s="31">
        <f t="shared" si="0"/>
        <v>45.454545454545453</v>
      </c>
      <c r="F13" s="34">
        <f>C4/100*1</f>
        <v>12</v>
      </c>
      <c r="G13" s="33">
        <f t="shared" si="1"/>
        <v>545.4545454545455</v>
      </c>
    </row>
    <row r="14" spans="1:8" ht="15.75" x14ac:dyDescent="0.2">
      <c r="A14" s="84"/>
      <c r="B14" s="30" t="s">
        <v>24</v>
      </c>
      <c r="C14" s="31">
        <f>E4/220/480</f>
        <v>0.37878787878787878</v>
      </c>
      <c r="D14" s="30">
        <v>35</v>
      </c>
      <c r="E14" s="31">
        <f t="shared" si="0"/>
        <v>13.257575757575758</v>
      </c>
      <c r="F14" s="32">
        <f>C4</f>
        <v>1200</v>
      </c>
      <c r="G14" s="33">
        <f t="shared" si="1"/>
        <v>15909.09090909091</v>
      </c>
    </row>
    <row r="15" spans="1:8" ht="15.75" x14ac:dyDescent="0.2">
      <c r="A15" s="84"/>
      <c r="B15" s="30" t="s">
        <v>25</v>
      </c>
      <c r="C15" s="35">
        <f>E4/220/480</f>
        <v>0.37878787878787878</v>
      </c>
      <c r="D15" s="36">
        <v>5</v>
      </c>
      <c r="E15" s="35">
        <f t="shared" si="0"/>
        <v>1.893939393939394</v>
      </c>
      <c r="F15" s="37">
        <f>C4</f>
        <v>1200</v>
      </c>
      <c r="G15" s="38">
        <f t="shared" si="1"/>
        <v>2272.727272727273</v>
      </c>
    </row>
    <row r="16" spans="1:8" ht="15.75" x14ac:dyDescent="0.2">
      <c r="A16" s="84"/>
      <c r="B16" s="39" t="s">
        <v>26</v>
      </c>
      <c r="C16" s="40"/>
      <c r="D16" s="41"/>
      <c r="E16" s="40"/>
      <c r="F16" s="42"/>
      <c r="G16" s="43">
        <f>F4-G18</f>
        <v>45363.63636363636</v>
      </c>
    </row>
    <row r="17" spans="1:29" ht="15.75" x14ac:dyDescent="0.2">
      <c r="A17" s="84"/>
      <c r="B17" s="44" t="s">
        <v>29</v>
      </c>
      <c r="C17" s="45">
        <f>E4/220/480</f>
        <v>0.37878787878787878</v>
      </c>
      <c r="D17" s="41">
        <v>25</v>
      </c>
      <c r="E17" s="45">
        <f>D17*C17*1</f>
        <v>9.4696969696969688</v>
      </c>
      <c r="F17" s="46">
        <f>C4</f>
        <v>1200</v>
      </c>
      <c r="G17" s="47">
        <f>F17*E17</f>
        <v>11363.636363636362</v>
      </c>
    </row>
    <row r="18" spans="1:29" ht="15.75" x14ac:dyDescent="0.2">
      <c r="A18" s="84"/>
      <c r="B18" s="48" t="s">
        <v>31</v>
      </c>
      <c r="C18" s="49"/>
      <c r="D18" s="50"/>
      <c r="E18" s="49"/>
      <c r="F18" s="50"/>
      <c r="G18" s="43">
        <f>G9+G10+G11+G12+G13+G14+G15</f>
        <v>34636.36363636364</v>
      </c>
    </row>
    <row r="19" spans="1:29" ht="15.75" x14ac:dyDescent="0.2">
      <c r="A19" s="84"/>
      <c r="B19" s="51" t="s">
        <v>32</v>
      </c>
      <c r="C19" s="49"/>
      <c r="D19" s="50"/>
      <c r="E19" s="49"/>
      <c r="F19" s="52">
        <f>C4</f>
        <v>1200</v>
      </c>
      <c r="G19" s="43">
        <f>IF(G16&lt;0,G18+G17,G18+G17+G16)</f>
        <v>91363.636363636353</v>
      </c>
    </row>
    <row r="20" spans="1:29" ht="15.75" x14ac:dyDescent="0.2">
      <c r="A20" s="16"/>
      <c r="B20" s="53" t="s">
        <v>33</v>
      </c>
      <c r="C20" s="54"/>
      <c r="D20" s="54"/>
      <c r="E20" s="55"/>
      <c r="F20" s="55"/>
      <c r="G20" s="54"/>
    </row>
    <row r="21" spans="1:29" ht="15.75" x14ac:dyDescent="0.2">
      <c r="A21" s="16"/>
      <c r="B21" s="55"/>
      <c r="C21" s="54"/>
      <c r="D21" s="54"/>
      <c r="E21" s="55"/>
      <c r="F21" s="55"/>
      <c r="G21" s="54"/>
    </row>
    <row r="22" spans="1:29" ht="22.5" customHeight="1" x14ac:dyDescent="0.2">
      <c r="A22" s="56"/>
      <c r="B22" s="77" t="s">
        <v>34</v>
      </c>
      <c r="C22" s="78"/>
      <c r="D22" s="78"/>
      <c r="E22" s="79"/>
      <c r="F22" s="55"/>
      <c r="G22" s="54"/>
    </row>
    <row r="23" spans="1:29" ht="15.75" customHeight="1" x14ac:dyDescent="0.2">
      <c r="A23" s="57"/>
      <c r="B23" s="58" t="s">
        <v>28</v>
      </c>
      <c r="C23" s="59" t="s">
        <v>32</v>
      </c>
      <c r="D23" s="59" t="s">
        <v>30</v>
      </c>
      <c r="E23" s="60" t="s">
        <v>35</v>
      </c>
      <c r="F23" s="61"/>
      <c r="G23" s="61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</row>
    <row r="24" spans="1:29" ht="15.75" customHeight="1" x14ac:dyDescent="0.2">
      <c r="A24" s="16"/>
      <c r="B24" s="24"/>
      <c r="C24" s="63"/>
      <c r="D24" s="24"/>
      <c r="E24" s="26" t="s">
        <v>36</v>
      </c>
      <c r="F24" s="55"/>
      <c r="G24" s="54"/>
    </row>
    <row r="25" spans="1:29" ht="29.25" customHeight="1" x14ac:dyDescent="0.2">
      <c r="A25" s="64" t="s">
        <v>37</v>
      </c>
      <c r="B25" s="65">
        <f>B4/C4</f>
        <v>541.66666666666663</v>
      </c>
      <c r="C25" s="65">
        <f>G19</f>
        <v>91363.636363636353</v>
      </c>
      <c r="D25" s="66">
        <f>G19/B4</f>
        <v>0.14055944055944053</v>
      </c>
      <c r="E25" s="65">
        <f>G18+G17</f>
        <v>46000</v>
      </c>
      <c r="F25" s="54"/>
      <c r="G25" s="54"/>
    </row>
    <row r="26" spans="1:29" ht="12.75" customHeight="1" x14ac:dyDescent="0.2">
      <c r="B26" s="54"/>
      <c r="C26" s="54"/>
      <c r="D26" s="54"/>
      <c r="E26" s="54"/>
      <c r="F26" s="54"/>
      <c r="G26" s="54"/>
    </row>
    <row r="27" spans="1:29" ht="23.25" customHeight="1" x14ac:dyDescent="0.2">
      <c r="A27" s="90" t="s">
        <v>38</v>
      </c>
      <c r="B27" s="85" t="s">
        <v>39</v>
      </c>
      <c r="C27" s="86"/>
      <c r="D27" s="88" t="s">
        <v>40</v>
      </c>
      <c r="E27" s="86"/>
      <c r="F27" s="54"/>
      <c r="G27" s="54"/>
    </row>
    <row r="28" spans="1:29" ht="27.75" customHeight="1" x14ac:dyDescent="0.2">
      <c r="A28" s="84"/>
      <c r="B28" s="87">
        <f>C25</f>
        <v>91363.636363636353</v>
      </c>
      <c r="C28" s="86"/>
      <c r="D28" s="89">
        <f>E25</f>
        <v>46000</v>
      </c>
      <c r="E28" s="86"/>
      <c r="F28" s="54"/>
      <c r="G28" s="54"/>
    </row>
    <row r="29" spans="1:29" ht="15.75" customHeight="1" x14ac:dyDescent="0.2">
      <c r="B29" s="54"/>
      <c r="C29" s="54"/>
      <c r="D29" s="54"/>
      <c r="E29" s="54"/>
      <c r="F29" s="54"/>
      <c r="G29" s="54"/>
    </row>
    <row r="30" spans="1:29" ht="23.25" customHeight="1" x14ac:dyDescent="0.2">
      <c r="B30" s="80" t="s">
        <v>41</v>
      </c>
      <c r="C30" s="81"/>
      <c r="D30" s="81"/>
      <c r="E30" s="82"/>
      <c r="F30" s="54"/>
      <c r="G30" s="54"/>
    </row>
    <row r="31" spans="1:29" ht="15.75" customHeight="1" x14ac:dyDescent="0.2">
      <c r="A31" s="67"/>
      <c r="B31" s="68" t="s">
        <v>28</v>
      </c>
      <c r="C31" s="69" t="s">
        <v>32</v>
      </c>
      <c r="D31" s="69" t="s">
        <v>30</v>
      </c>
      <c r="E31" s="70" t="s">
        <v>35</v>
      </c>
      <c r="F31" s="54"/>
      <c r="G31" s="54"/>
    </row>
    <row r="32" spans="1:29" ht="47.25" x14ac:dyDescent="0.2">
      <c r="A32" s="67" t="s">
        <v>42</v>
      </c>
      <c r="B32" s="71" t="s">
        <v>43</v>
      </c>
      <c r="C32" s="72" t="s">
        <v>44</v>
      </c>
      <c r="D32" s="72" t="s">
        <v>44</v>
      </c>
      <c r="E32" s="72" t="s">
        <v>44</v>
      </c>
      <c r="F32" s="54"/>
      <c r="G32" s="54"/>
    </row>
    <row r="33" spans="1:7" ht="204.75" x14ac:dyDescent="0.2">
      <c r="A33" s="73"/>
      <c r="B33" s="74" t="s">
        <v>45</v>
      </c>
      <c r="C33" s="75" t="s">
        <v>46</v>
      </c>
      <c r="D33" s="75" t="s">
        <v>47</v>
      </c>
      <c r="E33" s="75" t="s">
        <v>48</v>
      </c>
      <c r="F33" s="54"/>
      <c r="G33" s="54"/>
    </row>
    <row r="34" spans="1:7" ht="15.75" customHeight="1" x14ac:dyDescent="0.2">
      <c r="A34" s="76"/>
      <c r="B34" s="54"/>
      <c r="C34" s="54"/>
      <c r="D34" s="54"/>
      <c r="E34" s="54"/>
      <c r="F34" s="55"/>
      <c r="G34" s="54"/>
    </row>
    <row r="35" spans="1:7" ht="15.75" customHeight="1" x14ac:dyDescent="0.2">
      <c r="B35" s="54"/>
      <c r="C35" s="54"/>
      <c r="D35" s="54"/>
      <c r="E35" s="54"/>
      <c r="F35" s="54"/>
      <c r="G35" s="54"/>
    </row>
    <row r="36" spans="1:7" ht="15.75" customHeight="1" x14ac:dyDescent="0.2">
      <c r="B36" s="54"/>
      <c r="C36" s="54"/>
      <c r="D36" s="54"/>
      <c r="E36" s="55"/>
      <c r="F36" s="55"/>
      <c r="G36" s="54"/>
    </row>
    <row r="37" spans="1:7" ht="15" customHeight="1" x14ac:dyDescent="0.2">
      <c r="B37" s="54"/>
      <c r="C37" s="54"/>
      <c r="D37" s="54"/>
      <c r="E37" s="54"/>
      <c r="F37" s="54"/>
      <c r="G37" s="54"/>
    </row>
    <row r="38" spans="1:7" ht="15" customHeight="1" x14ac:dyDescent="0.2">
      <c r="B38" s="54"/>
      <c r="C38" s="54"/>
      <c r="D38" s="54"/>
      <c r="E38" s="54"/>
      <c r="F38" s="54"/>
      <c r="G38" s="54"/>
    </row>
    <row r="39" spans="1:7" ht="15" customHeight="1" x14ac:dyDescent="0.2">
      <c r="B39" s="54"/>
      <c r="C39" s="54"/>
      <c r="D39" s="54"/>
      <c r="E39" s="54"/>
      <c r="F39" s="54"/>
      <c r="G39" s="54"/>
    </row>
    <row r="40" spans="1:7" ht="15" customHeight="1" x14ac:dyDescent="0.2">
      <c r="B40" s="54"/>
      <c r="C40" s="54"/>
      <c r="D40" s="54"/>
      <c r="E40" s="54"/>
      <c r="F40" s="54"/>
      <c r="G40" s="54"/>
    </row>
    <row r="41" spans="1:7" ht="15" customHeight="1" x14ac:dyDescent="0.2">
      <c r="B41" s="54"/>
      <c r="C41" s="54"/>
      <c r="D41" s="54"/>
      <c r="E41" s="54"/>
      <c r="F41" s="54"/>
      <c r="G41" s="54"/>
    </row>
  </sheetData>
  <sheetProtection sheet="1" objects="1" scenarios="1"/>
  <mergeCells count="8">
    <mergeCell ref="B22:E22"/>
    <mergeCell ref="B30:E30"/>
    <mergeCell ref="A9:A19"/>
    <mergeCell ref="B27:C27"/>
    <mergeCell ref="B28:C28"/>
    <mergeCell ref="D27:E27"/>
    <mergeCell ref="D28:E28"/>
    <mergeCell ref="A27:A28"/>
  </mergeCells>
  <pageMargins left="0.75" right="0.75" top="1" bottom="1" header="0" footer="0"/>
  <pageSetup paperSize="9" orientation="portrait" r:id="rId1"/>
  <ignoredErrors>
    <ignoredError sqref="G16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Calcolatore costi indotti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Martignoni</dc:creator>
  <cp:lastModifiedBy>Giada</cp:lastModifiedBy>
  <dcterms:created xsi:type="dcterms:W3CDTF">2019-10-31T13:13:06Z</dcterms:created>
  <dcterms:modified xsi:type="dcterms:W3CDTF">2020-03-24T11:06:17Z</dcterms:modified>
</cp:coreProperties>
</file>